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075" windowHeight="8055"/>
  </bookViews>
  <sheets>
    <sheet name="7-1、-2　光視環境（計算書）設計内容説明書" sheetId="1" r:id="rId1"/>
  </sheets>
  <definedNames>
    <definedName name="_xlnm.Print_Area" localSheetId="0">'7-1、-2　光視環境（計算書）設計内容説明書'!$A$1:$N$51</definedName>
  </definedNames>
  <calcPr calcId="125725"/>
</workbook>
</file>

<file path=xl/calcChain.xml><?xml version="1.0" encoding="utf-8"?>
<calcChain xmlns="http://schemas.openxmlformats.org/spreadsheetml/2006/main">
  <c r="I35" i="1"/>
  <c r="G42"/>
  <c r="G43"/>
  <c r="G44"/>
  <c r="I42" s="1"/>
  <c r="G45"/>
  <c r="G46"/>
  <c r="G47"/>
  <c r="G48"/>
  <c r="G36"/>
  <c r="G37"/>
  <c r="G38"/>
  <c r="G39"/>
  <c r="G40"/>
  <c r="G41"/>
  <c r="G29"/>
  <c r="G30"/>
  <c r="G31"/>
  <c r="G32"/>
  <c r="G33"/>
  <c r="G34"/>
  <c r="G35"/>
  <c r="G15"/>
  <c r="G28"/>
  <c r="G27"/>
  <c r="G26"/>
  <c r="G25"/>
  <c r="G24"/>
  <c r="G23"/>
  <c r="G22"/>
  <c r="G21"/>
  <c r="G20"/>
  <c r="G19"/>
  <c r="G18"/>
  <c r="G17"/>
  <c r="G16"/>
  <c r="G14"/>
  <c r="C10"/>
  <c r="F10" l="1"/>
  <c r="J42" s="1"/>
  <c r="I28"/>
  <c r="I14"/>
  <c r="I21"/>
  <c r="L42" l="1"/>
  <c r="M42"/>
  <c r="I10"/>
  <c r="N10" s="1"/>
  <c r="J21" l="1"/>
  <c r="L21" s="1"/>
  <c r="M21" s="1"/>
  <c r="J28"/>
  <c r="J35"/>
  <c r="L35" s="1"/>
  <c r="M35" s="1"/>
  <c r="J14"/>
  <c r="L14" s="1"/>
  <c r="M14" s="1"/>
  <c r="L28" l="1"/>
  <c r="M28" s="1"/>
</calcChain>
</file>

<file path=xl/sharedStrings.xml><?xml version="1.0" encoding="utf-8"?>
<sst xmlns="http://schemas.openxmlformats.org/spreadsheetml/2006/main" count="41" uniqueCount="33">
  <si>
    <t>建築物名称</t>
    <rPh sb="0" eb="3">
      <t>ケンチクブツ</t>
    </rPh>
    <rPh sb="3" eb="5">
      <t>メイショウ</t>
    </rPh>
    <phoneticPr fontId="2"/>
  </si>
  <si>
    <t>住戸
タイプ</t>
    <rPh sb="0" eb="1">
      <t>ジュウ</t>
    </rPh>
    <rPh sb="1" eb="2">
      <t>ト</t>
    </rPh>
    <phoneticPr fontId="2"/>
  </si>
  <si>
    <t>住戸番号</t>
    <rPh sb="0" eb="1">
      <t>ジュウ</t>
    </rPh>
    <rPh sb="1" eb="2">
      <t>ト</t>
    </rPh>
    <rPh sb="2" eb="4">
      <t>バンゴウ</t>
    </rPh>
    <phoneticPr fontId="2"/>
  </si>
  <si>
    <t>7-1単純開口率</t>
    <rPh sb="3" eb="5">
      <t>タンジュン</t>
    </rPh>
    <rPh sb="5" eb="7">
      <t>カイコウ</t>
    </rPh>
    <rPh sb="7" eb="8">
      <t>リツ</t>
    </rPh>
    <phoneticPr fontId="2"/>
  </si>
  <si>
    <t>室名</t>
    <rPh sb="0" eb="1">
      <t>シツ</t>
    </rPh>
    <rPh sb="1" eb="2">
      <t>メイ</t>
    </rPh>
    <phoneticPr fontId="2"/>
  </si>
  <si>
    <t>面積（㎡）</t>
    <rPh sb="0" eb="2">
      <t>メンセキ</t>
    </rPh>
    <phoneticPr fontId="2"/>
  </si>
  <si>
    <t>居室面積の合計（㎡）</t>
    <rPh sb="0" eb="2">
      <t>キョシツ</t>
    </rPh>
    <rPh sb="2" eb="4">
      <t>メンセキ</t>
    </rPh>
    <rPh sb="5" eb="7">
      <t>ゴウケイ</t>
    </rPh>
    <phoneticPr fontId="2"/>
  </si>
  <si>
    <t>開口面積合計（㎡）</t>
    <phoneticPr fontId="2"/>
  </si>
  <si>
    <t>単純開口率
（計算値）</t>
    <rPh sb="0" eb="2">
      <t>タンジュン</t>
    </rPh>
    <rPh sb="2" eb="4">
      <t>カイコウ</t>
    </rPh>
    <rPh sb="4" eb="5">
      <t>リツ</t>
    </rPh>
    <rPh sb="7" eb="10">
      <t>ケイサンチ</t>
    </rPh>
    <phoneticPr fontId="2"/>
  </si>
  <si>
    <t>低減値</t>
    <rPh sb="0" eb="2">
      <t>テイゲン</t>
    </rPh>
    <rPh sb="2" eb="3">
      <t>アタイ</t>
    </rPh>
    <phoneticPr fontId="2"/>
  </si>
  <si>
    <t>単純開口率
（表示値）</t>
    <rPh sb="0" eb="2">
      <t>タンジュン</t>
    </rPh>
    <rPh sb="2" eb="4">
      <t>カイコウ</t>
    </rPh>
    <rPh sb="4" eb="5">
      <t>リツ</t>
    </rPh>
    <rPh sb="7" eb="10">
      <t>ヒョウジチ</t>
    </rPh>
    <phoneticPr fontId="2"/>
  </si>
  <si>
    <t>7-2方位別開口比</t>
    <rPh sb="3" eb="5">
      <t>ホウイ</t>
    </rPh>
    <rPh sb="5" eb="6">
      <t>ベツ</t>
    </rPh>
    <rPh sb="6" eb="8">
      <t>カイコウ</t>
    </rPh>
    <rPh sb="8" eb="9">
      <t>ヒ</t>
    </rPh>
    <phoneticPr fontId="2"/>
  </si>
  <si>
    <t>方位</t>
    <rPh sb="0" eb="2">
      <t>ホウイ</t>
    </rPh>
    <phoneticPr fontId="2"/>
  </si>
  <si>
    <t xml:space="preserve">室名  </t>
    <rPh sb="0" eb="2">
      <t>シツメイ</t>
    </rPh>
    <phoneticPr fontId="2"/>
  </si>
  <si>
    <t>開口符号</t>
    <rPh sb="0" eb="2">
      <t>カイコウ</t>
    </rPh>
    <rPh sb="2" eb="4">
      <t>フゴウ</t>
    </rPh>
    <phoneticPr fontId="2"/>
  </si>
  <si>
    <t>Ｗ（ｍ）</t>
    <phoneticPr fontId="2"/>
  </si>
  <si>
    <t>Ｈ（ｍ）</t>
    <phoneticPr fontId="2"/>
  </si>
  <si>
    <t>個数</t>
    <rPh sb="0" eb="2">
      <t>コスウ</t>
    </rPh>
    <phoneticPr fontId="2"/>
  </si>
  <si>
    <t>開口面積(㎡）</t>
    <rPh sb="0" eb="2">
      <t>カイコウ</t>
    </rPh>
    <rPh sb="2" eb="4">
      <t>メンセキ</t>
    </rPh>
    <phoneticPr fontId="2"/>
  </si>
  <si>
    <t>方位別
開口面積(㎡)</t>
    <rPh sb="0" eb="2">
      <t>ホウイ</t>
    </rPh>
    <rPh sb="2" eb="3">
      <t>ベツ</t>
    </rPh>
    <rPh sb="4" eb="6">
      <t>カイコウ</t>
    </rPh>
    <rPh sb="6" eb="8">
      <t>メンセキ</t>
    </rPh>
    <phoneticPr fontId="2"/>
  </si>
  <si>
    <t>方位別
開口比
（計算値）</t>
    <rPh sb="0" eb="2">
      <t>ホウイ</t>
    </rPh>
    <rPh sb="2" eb="3">
      <t>ベツ</t>
    </rPh>
    <rPh sb="4" eb="6">
      <t>カイコウ</t>
    </rPh>
    <rPh sb="6" eb="7">
      <t>ヒ</t>
    </rPh>
    <phoneticPr fontId="2"/>
  </si>
  <si>
    <t>東面</t>
    <rPh sb="0" eb="2">
      <t>トウメン</t>
    </rPh>
    <phoneticPr fontId="2"/>
  </si>
  <si>
    <t>西面</t>
    <rPh sb="0" eb="1">
      <t>ニシ</t>
    </rPh>
    <rPh sb="1" eb="2">
      <t>メン</t>
    </rPh>
    <phoneticPr fontId="2"/>
  </si>
  <si>
    <t>南面</t>
    <rPh sb="0" eb="1">
      <t>ミナミ</t>
    </rPh>
    <rPh sb="1" eb="2">
      <t>メン</t>
    </rPh>
    <phoneticPr fontId="2"/>
  </si>
  <si>
    <t>北面</t>
    <rPh sb="0" eb="1">
      <t>キタ</t>
    </rPh>
    <rPh sb="1" eb="2">
      <t>メン</t>
    </rPh>
    <phoneticPr fontId="2"/>
  </si>
  <si>
    <t>真上</t>
    <rPh sb="0" eb="2">
      <t>マウエ</t>
    </rPh>
    <phoneticPr fontId="2"/>
  </si>
  <si>
    <t>洋室</t>
    <rPh sb="0" eb="2">
      <t>ヨウシツ</t>
    </rPh>
    <phoneticPr fontId="2"/>
  </si>
  <si>
    <t>方位別開口比
表示値（以上）</t>
    <rPh sb="0" eb="2">
      <t>ホウイ</t>
    </rPh>
    <rPh sb="2" eb="3">
      <t>ベツ</t>
    </rPh>
    <rPh sb="3" eb="5">
      <t>カイコウ</t>
    </rPh>
    <rPh sb="5" eb="6">
      <t>ヒ</t>
    </rPh>
    <rPh sb="7" eb="9">
      <t>ヒョウジ</t>
    </rPh>
    <rPh sb="9" eb="10">
      <t>チ</t>
    </rPh>
    <rPh sb="11" eb="13">
      <t>イジョウ</t>
    </rPh>
    <phoneticPr fontId="2"/>
  </si>
  <si>
    <t>洋室</t>
    <rPh sb="0" eb="2">
      <t>ヨウシツ</t>
    </rPh>
    <phoneticPr fontId="2"/>
  </si>
  <si>
    <t>※方位別開口比は、計算値が100％、０％のとき以外は、”○○％以上”　という表示となります。</t>
    <rPh sb="1" eb="3">
      <t>ホウイ</t>
    </rPh>
    <rPh sb="3" eb="4">
      <t>ベツ</t>
    </rPh>
    <rPh sb="4" eb="6">
      <t>カイコウ</t>
    </rPh>
    <rPh sb="6" eb="7">
      <t>ヒ</t>
    </rPh>
    <rPh sb="9" eb="11">
      <t>ケイサン</t>
    </rPh>
    <rPh sb="11" eb="12">
      <t>アタイ</t>
    </rPh>
    <rPh sb="23" eb="25">
      <t>イガイ</t>
    </rPh>
    <rPh sb="31" eb="33">
      <t>イジョウ</t>
    </rPh>
    <rPh sb="38" eb="40">
      <t>ヒョウジ</t>
    </rPh>
    <phoneticPr fontId="2"/>
  </si>
  <si>
    <t xml:space="preserve"> ※開口比(計算値）が低減値を下まわった場合は　”０％以上”としてください。開口比（表示値）欄には手入力で入力してください。</t>
    <rPh sb="2" eb="4">
      <t>カイコウ</t>
    </rPh>
    <rPh sb="4" eb="5">
      <t>ヒ</t>
    </rPh>
    <rPh sb="6" eb="8">
      <t>ケイサン</t>
    </rPh>
    <rPh sb="8" eb="9">
      <t>アタイ</t>
    </rPh>
    <rPh sb="11" eb="13">
      <t>テイゲン</t>
    </rPh>
    <rPh sb="13" eb="14">
      <t>アタイ</t>
    </rPh>
    <rPh sb="15" eb="16">
      <t>シタ</t>
    </rPh>
    <rPh sb="20" eb="22">
      <t>バアイ</t>
    </rPh>
    <rPh sb="27" eb="29">
      <t>イジョウ</t>
    </rPh>
    <rPh sb="38" eb="41">
      <t>カイコウヒ</t>
    </rPh>
    <rPh sb="42" eb="45">
      <t>ヒョウジチ</t>
    </rPh>
    <rPh sb="46" eb="47">
      <t>ラン</t>
    </rPh>
    <rPh sb="49" eb="50">
      <t>テ</t>
    </rPh>
    <rPh sb="50" eb="52">
      <t>ニュウリョク</t>
    </rPh>
    <rPh sb="53" eb="55">
      <t>ニュウリョク</t>
    </rPh>
    <phoneticPr fontId="2"/>
  </si>
  <si>
    <t>（光視計算書）</t>
    <rPh sb="1" eb="2">
      <t>ヒカリ</t>
    </rPh>
    <rPh sb="2" eb="3">
      <t>シ</t>
    </rPh>
    <rPh sb="3" eb="5">
      <t>ケイサン</t>
    </rPh>
    <rPh sb="5" eb="6">
      <t>ショ</t>
    </rPh>
    <phoneticPr fontId="2"/>
  </si>
  <si>
    <t>単純開口率・方位別開口比</t>
    <rPh sb="0" eb="2">
      <t>タンジュン</t>
    </rPh>
    <rPh sb="2" eb="4">
      <t>カイコウ</t>
    </rPh>
    <rPh sb="4" eb="5">
      <t>リツ</t>
    </rPh>
    <rPh sb="6" eb="8">
      <t>ホウイ</t>
    </rPh>
    <rPh sb="8" eb="9">
      <t>ベツ</t>
    </rPh>
    <rPh sb="9" eb="11">
      <t>カイコウ</t>
    </rPh>
    <rPh sb="11" eb="12">
      <t>ヒ</t>
    </rPh>
    <phoneticPr fontId="2"/>
  </si>
</sst>
</file>

<file path=xl/styles.xml><?xml version="1.0" encoding="utf-8"?>
<styleSheet xmlns="http://schemas.openxmlformats.org/spreadsheetml/2006/main">
  <numFmts count="6">
    <numFmt numFmtId="176" formatCode="0_ "/>
    <numFmt numFmtId="177" formatCode="0.00_);[Red]\(0.00\)"/>
    <numFmt numFmtId="178" formatCode="0.00_ "/>
    <numFmt numFmtId="179" formatCode="0.000_ "/>
    <numFmt numFmtId="180" formatCode="0%&quot;以&quot;&quot;上&quot;"/>
    <numFmt numFmtId="181" formatCode="0.000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6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</cellStyleXfs>
  <cellXfs count="115">
    <xf numFmtId="0" fontId="0" fillId="0" borderId="0" xfId="0">
      <alignment vertical="center"/>
    </xf>
    <xf numFmtId="0" fontId="4" fillId="0" borderId="0" xfId="0" applyFont="1" applyFill="1" applyAlignment="1"/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/>
    <xf numFmtId="0" fontId="7" fillId="0" borderId="0" xfId="0" applyFont="1" applyFill="1" applyAlignment="1" applyProtection="1"/>
    <xf numFmtId="0" fontId="6" fillId="0" borderId="0" xfId="0" applyFont="1" applyFill="1" applyAlignment="1" applyProtection="1"/>
    <xf numFmtId="0" fontId="6" fillId="0" borderId="0" xfId="0" applyFont="1" applyFill="1" applyBorder="1" applyAlignment="1" applyProtection="1"/>
    <xf numFmtId="0" fontId="6" fillId="0" borderId="0" xfId="0" applyFont="1" applyFill="1" applyAlignment="1"/>
    <xf numFmtId="9" fontId="7" fillId="0" borderId="3" xfId="0" applyNumberFormat="1" applyFont="1" applyFill="1" applyBorder="1" applyAlignment="1" applyProtection="1">
      <alignment horizontal="center" vertical="center"/>
    </xf>
    <xf numFmtId="9" fontId="7" fillId="0" borderId="3" xfId="0" applyNumberFormat="1" applyFont="1" applyFill="1" applyBorder="1" applyAlignment="1">
      <alignment horizontal="center" vertical="center"/>
    </xf>
    <xf numFmtId="180" fontId="7" fillId="0" borderId="1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179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  <protection locked="0"/>
    </xf>
    <xf numFmtId="179" fontId="6" fillId="0" borderId="0" xfId="0" applyNumberFormat="1" applyFont="1" applyFill="1" applyAlignment="1"/>
    <xf numFmtId="0" fontId="6" fillId="0" borderId="10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23" xfId="0" applyFont="1" applyFill="1" applyBorder="1" applyAlignment="1" applyProtection="1">
      <alignment horizontal="center" vertical="center" wrapText="1"/>
    </xf>
    <xf numFmtId="0" fontId="6" fillId="0" borderId="14" xfId="0" applyFont="1" applyFill="1" applyBorder="1" applyAlignment="1" applyProtection="1"/>
    <xf numFmtId="0" fontId="6" fillId="0" borderId="25" xfId="0" applyFont="1" applyFill="1" applyBorder="1" applyAlignment="1" applyProtection="1">
      <alignment horizontal="center"/>
      <protection locked="0"/>
    </xf>
    <xf numFmtId="0" fontId="6" fillId="0" borderId="12" xfId="0" applyFont="1" applyFill="1" applyBorder="1" applyAlignment="1" applyProtection="1">
      <alignment horizontal="center"/>
      <protection locked="0"/>
    </xf>
    <xf numFmtId="179" fontId="6" fillId="0" borderId="12" xfId="0" applyNumberFormat="1" applyFont="1" applyFill="1" applyBorder="1" applyAlignment="1" applyProtection="1">
      <alignment horizontal="center"/>
      <protection locked="0"/>
    </xf>
    <xf numFmtId="0" fontId="6" fillId="0" borderId="14" xfId="0" applyFont="1" applyFill="1" applyBorder="1" applyAlignment="1" applyProtection="1">
      <alignment horizontal="left" vertical="center"/>
    </xf>
    <xf numFmtId="0" fontId="6" fillId="0" borderId="26" xfId="0" applyFont="1" applyFill="1" applyBorder="1" applyAlignment="1" applyProtection="1">
      <alignment horizontal="center"/>
      <protection locked="0"/>
    </xf>
    <xf numFmtId="0" fontId="6" fillId="0" borderId="16" xfId="0" applyFont="1" applyFill="1" applyBorder="1" applyAlignment="1" applyProtection="1">
      <alignment horizontal="center"/>
      <protection locked="0"/>
    </xf>
    <xf numFmtId="0" fontId="6" fillId="0" borderId="20" xfId="0" applyFont="1" applyFill="1" applyBorder="1" applyAlignment="1" applyProtection="1"/>
    <xf numFmtId="0" fontId="6" fillId="0" borderId="7" xfId="0" applyFont="1" applyFill="1" applyBorder="1" applyAlignment="1" applyProtection="1">
      <alignment horizontal="center"/>
      <protection locked="0"/>
    </xf>
    <xf numFmtId="0" fontId="6" fillId="0" borderId="8" xfId="0" applyFont="1" applyFill="1" applyBorder="1" applyAlignment="1" applyProtection="1">
      <alignment horizontal="center"/>
      <protection locked="0"/>
    </xf>
    <xf numFmtId="179" fontId="6" fillId="0" borderId="8" xfId="0" applyNumberFormat="1" applyFont="1" applyFill="1" applyBorder="1" applyAlignment="1" applyProtection="1">
      <alignment horizontal="center"/>
      <protection locked="0"/>
    </xf>
    <xf numFmtId="179" fontId="6" fillId="0" borderId="18" xfId="0" applyNumberFormat="1" applyFont="1" applyFill="1" applyBorder="1" applyAlignment="1" applyProtection="1">
      <alignment horizontal="center"/>
      <protection locked="0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26" xfId="0" applyFont="1" applyFill="1" applyBorder="1" applyAlignment="1"/>
    <xf numFmtId="0" fontId="6" fillId="0" borderId="16" xfId="0" applyFont="1" applyFill="1" applyBorder="1" applyAlignment="1"/>
    <xf numFmtId="0" fontId="6" fillId="0" borderId="7" xfId="0" applyFont="1" applyFill="1" applyBorder="1" applyAlignment="1"/>
    <xf numFmtId="0" fontId="6" fillId="0" borderId="8" xfId="0" applyFont="1" applyFill="1" applyBorder="1" applyAlignment="1"/>
    <xf numFmtId="177" fontId="7" fillId="0" borderId="18" xfId="0" applyNumberFormat="1" applyFont="1" applyFill="1" applyBorder="1" applyAlignment="1" applyProtection="1">
      <alignment horizontal="center" vertical="center"/>
      <protection locked="0"/>
    </xf>
    <xf numFmtId="177" fontId="7" fillId="0" borderId="19" xfId="0" applyNumberFormat="1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178" fontId="7" fillId="0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center" vertical="center"/>
    </xf>
    <xf numFmtId="179" fontId="6" fillId="0" borderId="28" xfId="0" applyNumberFormat="1" applyFont="1" applyFill="1" applyBorder="1" applyAlignment="1" applyProtection="1">
      <alignment horizontal="center"/>
      <protection locked="0"/>
    </xf>
    <xf numFmtId="179" fontId="6" fillId="0" borderId="9" xfId="0" applyNumberFormat="1" applyFont="1" applyFill="1" applyBorder="1" applyAlignment="1" applyProtection="1">
      <alignment horizontal="center"/>
      <protection locked="0"/>
    </xf>
    <xf numFmtId="179" fontId="6" fillId="0" borderId="19" xfId="0" applyNumberFormat="1" applyFont="1" applyFill="1" applyBorder="1" applyAlignment="1" applyProtection="1">
      <alignment horizontal="center"/>
      <protection locked="0"/>
    </xf>
    <xf numFmtId="176" fontId="6" fillId="0" borderId="29" xfId="0" applyNumberFormat="1" applyFont="1" applyFill="1" applyBorder="1" applyAlignment="1" applyProtection="1">
      <alignment horizontal="center"/>
      <protection locked="0"/>
    </xf>
    <xf numFmtId="176" fontId="6" fillId="0" borderId="30" xfId="0" applyNumberFormat="1" applyFont="1" applyFill="1" applyBorder="1" applyAlignment="1" applyProtection="1">
      <alignment horizontal="center"/>
      <protection locked="0"/>
    </xf>
    <xf numFmtId="176" fontId="6" fillId="0" borderId="31" xfId="0" applyNumberFormat="1" applyFont="1" applyFill="1" applyBorder="1" applyAlignment="1" applyProtection="1">
      <alignment horizontal="center"/>
      <protection locked="0"/>
    </xf>
    <xf numFmtId="176" fontId="6" fillId="0" borderId="32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177" fontId="7" fillId="0" borderId="17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Alignment="1">
      <alignment vertical="center"/>
    </xf>
    <xf numFmtId="0" fontId="9" fillId="0" borderId="1" xfId="0" applyFont="1" applyFill="1" applyBorder="1" applyAlignment="1">
      <alignment vertical="center" wrapText="1"/>
    </xf>
    <xf numFmtId="9" fontId="9" fillId="0" borderId="10" xfId="0" applyNumberFormat="1" applyFont="1" applyFill="1" applyBorder="1" applyAlignment="1" applyProtection="1">
      <alignment horizontal="center" vertical="center" wrapText="1"/>
    </xf>
    <xf numFmtId="179" fontId="6" fillId="0" borderId="39" xfId="0" applyNumberFormat="1" applyFont="1" applyFill="1" applyBorder="1" applyAlignment="1" applyProtection="1">
      <alignment horizontal="center" vertical="center"/>
    </xf>
    <xf numFmtId="179" fontId="6" fillId="0" borderId="13" xfId="0" applyNumberFormat="1" applyFont="1" applyFill="1" applyBorder="1" applyAlignment="1" applyProtection="1">
      <alignment horizontal="center" vertical="center"/>
    </xf>
    <xf numFmtId="179" fontId="6" fillId="0" borderId="22" xfId="0" applyNumberFormat="1" applyFont="1" applyFill="1" applyBorder="1" applyAlignment="1" applyProtection="1">
      <alignment horizontal="center" vertical="center"/>
    </xf>
    <xf numFmtId="9" fontId="7" fillId="0" borderId="40" xfId="0" applyNumberFormat="1" applyFont="1" applyFill="1" applyBorder="1" applyAlignment="1" applyProtection="1">
      <alignment horizontal="center" vertical="center"/>
    </xf>
    <xf numFmtId="9" fontId="7" fillId="0" borderId="41" xfId="0" applyNumberFormat="1" applyFont="1" applyFill="1" applyBorder="1" applyAlignment="1" applyProtection="1">
      <alignment horizontal="center" vertical="center"/>
    </xf>
    <xf numFmtId="9" fontId="7" fillId="0" borderId="14" xfId="0" applyNumberFormat="1" applyFont="1" applyFill="1" applyBorder="1" applyAlignment="1" applyProtection="1">
      <alignment horizontal="center" vertical="center"/>
    </xf>
    <xf numFmtId="9" fontId="7" fillId="0" borderId="15" xfId="0" applyNumberFormat="1" applyFont="1" applyFill="1" applyBorder="1" applyAlignment="1" applyProtection="1">
      <alignment horizontal="center" vertical="center"/>
    </xf>
    <xf numFmtId="9" fontId="7" fillId="0" borderId="20" xfId="0" applyNumberFormat="1" applyFont="1" applyFill="1" applyBorder="1" applyAlignment="1" applyProtection="1">
      <alignment horizontal="center" vertical="center"/>
    </xf>
    <xf numFmtId="9" fontId="7" fillId="0" borderId="21" xfId="0" applyNumberFormat="1" applyFont="1" applyFill="1" applyBorder="1" applyAlignment="1" applyProtection="1">
      <alignment horizontal="center" vertical="center"/>
    </xf>
    <xf numFmtId="9" fontId="7" fillId="0" borderId="39" xfId="0" applyNumberFormat="1" applyFont="1" applyFill="1" applyBorder="1" applyAlignment="1" applyProtection="1">
      <alignment horizontal="center" vertical="center"/>
    </xf>
    <xf numFmtId="9" fontId="7" fillId="0" borderId="13" xfId="0" applyNumberFormat="1" applyFont="1" applyFill="1" applyBorder="1" applyAlignment="1" applyProtection="1">
      <alignment horizontal="center" vertical="center"/>
    </xf>
    <xf numFmtId="9" fontId="7" fillId="0" borderId="22" xfId="0" applyNumberFormat="1" applyFont="1" applyFill="1" applyBorder="1" applyAlignment="1" applyProtection="1">
      <alignment horizontal="center" vertical="center"/>
    </xf>
    <xf numFmtId="179" fontId="6" fillId="0" borderId="37" xfId="0" applyNumberFormat="1" applyFont="1" applyFill="1" applyBorder="1" applyAlignment="1" applyProtection="1">
      <alignment horizontal="center"/>
    </xf>
    <xf numFmtId="0" fontId="6" fillId="0" borderId="38" xfId="0" applyFont="1" applyFill="1" applyBorder="1" applyAlignment="1"/>
    <xf numFmtId="179" fontId="6" fillId="0" borderId="33" xfId="0" applyNumberFormat="1" applyFont="1" applyFill="1" applyBorder="1" applyAlignment="1" applyProtection="1">
      <alignment horizontal="center"/>
    </xf>
    <xf numFmtId="0" fontId="6" fillId="0" borderId="34" xfId="0" applyFont="1" applyFill="1" applyBorder="1" applyAlignment="1"/>
    <xf numFmtId="179" fontId="6" fillId="0" borderId="35" xfId="0" applyNumberFormat="1" applyFont="1" applyFill="1" applyBorder="1" applyAlignment="1" applyProtection="1">
      <alignment horizontal="center"/>
    </xf>
    <xf numFmtId="0" fontId="6" fillId="0" borderId="36" xfId="0" applyFont="1" applyFill="1" applyBorder="1" applyAlignment="1"/>
    <xf numFmtId="181" fontId="6" fillId="0" borderId="35" xfId="0" applyNumberFormat="1" applyFont="1" applyFill="1" applyBorder="1" applyAlignment="1" applyProtection="1">
      <alignment horizontal="center"/>
    </xf>
    <xf numFmtId="181" fontId="6" fillId="0" borderId="36" xfId="0" applyNumberFormat="1" applyFont="1" applyFill="1" applyBorder="1" applyAlignment="1"/>
    <xf numFmtId="0" fontId="9" fillId="0" borderId="10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56" fontId="7" fillId="0" borderId="0" xfId="0" applyNumberFormat="1" applyFont="1" applyFill="1" applyBorder="1" applyAlignment="1" applyProtection="1"/>
    <xf numFmtId="0" fontId="6" fillId="0" borderId="10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3" fillId="0" borderId="0" xfId="0" applyFont="1" applyFill="1" applyAlignment="1" applyProtection="1">
      <alignment horizont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/>
      <protection locked="0"/>
    </xf>
    <xf numFmtId="0" fontId="7" fillId="0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/>
    <xf numFmtId="0" fontId="6" fillId="0" borderId="5" xfId="0" applyFont="1" applyFill="1" applyBorder="1" applyAlignment="1"/>
    <xf numFmtId="0" fontId="7" fillId="0" borderId="3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176" fontId="7" fillId="0" borderId="3" xfId="1" applyNumberFormat="1" applyFont="1" applyFill="1" applyBorder="1" applyAlignment="1" applyProtection="1">
      <alignment horizontal="left" vertical="center"/>
      <protection locked="0"/>
    </xf>
    <xf numFmtId="176" fontId="6" fillId="0" borderId="4" xfId="1" applyNumberFormat="1" applyFont="1" applyFill="1" applyBorder="1" applyAlignment="1">
      <alignment horizontal="left"/>
    </xf>
    <xf numFmtId="176" fontId="6" fillId="0" borderId="5" xfId="1" applyNumberFormat="1" applyFont="1" applyFill="1" applyBorder="1" applyAlignment="1">
      <alignment horizontal="left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177" fontId="7" fillId="0" borderId="24" xfId="0" applyNumberFormat="1" applyFont="1" applyFill="1" applyBorder="1" applyAlignment="1" applyProtection="1">
      <alignment horizontal="center" vertical="center"/>
      <protection locked="0"/>
    </xf>
    <xf numFmtId="177" fontId="7" fillId="0" borderId="27" xfId="0" applyNumberFormat="1" applyFont="1" applyFill="1" applyBorder="1" applyAlignment="1" applyProtection="1">
      <alignment horizontal="center" vertical="center"/>
      <protection locked="0"/>
    </xf>
    <xf numFmtId="177" fontId="7" fillId="0" borderId="24" xfId="0" applyNumberFormat="1" applyFont="1" applyFill="1" applyBorder="1" applyAlignment="1">
      <alignment horizontal="center" vertical="center"/>
    </xf>
    <xf numFmtId="177" fontId="7" fillId="0" borderId="27" xfId="0" applyNumberFormat="1" applyFont="1" applyFill="1" applyBorder="1" applyAlignment="1">
      <alignment horizontal="center" vertical="center"/>
    </xf>
    <xf numFmtId="179" fontId="6" fillId="0" borderId="4" xfId="0" applyNumberFormat="1" applyFont="1" applyFill="1" applyBorder="1" applyAlignment="1" applyProtection="1">
      <alignment horizontal="center" vertical="center"/>
    </xf>
    <xf numFmtId="179" fontId="6" fillId="0" borderId="6" xfId="0" applyNumberFormat="1" applyFont="1" applyFill="1" applyBorder="1" applyAlignment="1" applyProtection="1">
      <alignment horizontal="center" vertical="center"/>
    </xf>
    <xf numFmtId="177" fontId="7" fillId="0" borderId="3" xfId="0" applyNumberFormat="1" applyFont="1" applyFill="1" applyBorder="1" applyAlignment="1" applyProtection="1">
      <alignment horizontal="center" vertical="center"/>
    </xf>
    <xf numFmtId="177" fontId="7" fillId="0" borderId="4" xfId="0" applyNumberFormat="1" applyFont="1" applyFill="1" applyBorder="1" applyAlignment="1">
      <alignment horizontal="center" vertical="center"/>
    </xf>
  </cellXfs>
  <cellStyles count="4">
    <cellStyle name="パーセント" xfId="1" builtinId="5"/>
    <cellStyle name="標準" xfId="0" builtinId="0"/>
    <cellStyle name="標準 2" xfId="2"/>
    <cellStyle name="標準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"/>
  <sheetViews>
    <sheetView tabSelected="1" view="pageBreakPreview" zoomScale="98" zoomScaleNormal="100" zoomScaleSheetLayoutView="98" workbookViewId="0">
      <selection activeCell="C3" sqref="C3:N3"/>
    </sheetView>
  </sheetViews>
  <sheetFormatPr defaultColWidth="9.625" defaultRowHeight="13.5"/>
  <cols>
    <col min="1" max="5" width="7.5" style="1" customWidth="1"/>
    <col min="6" max="7" width="3.75" style="1" customWidth="1"/>
    <col min="8" max="8" width="7.5" style="1" customWidth="1"/>
    <col min="9" max="9" width="8.75" style="1" customWidth="1"/>
    <col min="10" max="10" width="3.75" style="1" customWidth="1"/>
    <col min="11" max="11" width="5.5" style="1" customWidth="1"/>
    <col min="12" max="13" width="3.75" style="1" customWidth="1"/>
    <col min="14" max="14" width="8.5" style="1" customWidth="1"/>
    <col min="15" max="18" width="7.5" style="1" customWidth="1"/>
    <col min="19" max="16384" width="9.625" style="1"/>
  </cols>
  <sheetData>
    <row r="1" spans="1:14" ht="21" customHeight="1">
      <c r="A1" s="87" t="s">
        <v>32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4" ht="21" customHeight="1" thickBot="1">
      <c r="A2" s="88" t="s">
        <v>31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</row>
    <row r="3" spans="1:14" ht="27" customHeight="1" thickBot="1">
      <c r="A3" s="89" t="s">
        <v>0</v>
      </c>
      <c r="B3" s="90"/>
      <c r="C3" s="91"/>
      <c r="D3" s="92"/>
      <c r="E3" s="92"/>
      <c r="F3" s="92"/>
      <c r="G3" s="92"/>
      <c r="H3" s="92"/>
      <c r="I3" s="93"/>
      <c r="J3" s="93"/>
      <c r="K3" s="93"/>
      <c r="L3" s="93"/>
      <c r="M3" s="93"/>
      <c r="N3" s="94"/>
    </row>
    <row r="4" spans="1:14" ht="27" customHeight="1" thickBot="1">
      <c r="A4" s="2" t="s">
        <v>1</v>
      </c>
      <c r="B4" s="95"/>
      <c r="C4" s="96"/>
      <c r="D4" s="3" t="s">
        <v>2</v>
      </c>
      <c r="E4" s="97"/>
      <c r="F4" s="98"/>
      <c r="G4" s="98"/>
      <c r="H4" s="98"/>
      <c r="I4" s="98"/>
      <c r="J4" s="98"/>
      <c r="K4" s="98"/>
      <c r="L4" s="98"/>
      <c r="M4" s="98"/>
      <c r="N4" s="99"/>
    </row>
    <row r="5" spans="1:14" ht="13.5" customHeight="1">
      <c r="A5" s="4"/>
      <c r="B5" s="4"/>
      <c r="C5" s="4"/>
      <c r="D5" s="4"/>
      <c r="E5" s="5"/>
      <c r="F5" s="5"/>
      <c r="G5" s="5"/>
      <c r="H5" s="5"/>
      <c r="I5" s="6"/>
      <c r="J5" s="6"/>
      <c r="K5" s="6"/>
      <c r="L5" s="6"/>
      <c r="M5" s="6"/>
      <c r="N5" s="6"/>
    </row>
    <row r="6" spans="1:14" ht="27" customHeight="1" thickBot="1">
      <c r="A6" s="7" t="s">
        <v>3</v>
      </c>
      <c r="B6" s="8"/>
      <c r="C6" s="9"/>
      <c r="D6" s="9"/>
      <c r="E6" s="9"/>
      <c r="F6" s="9"/>
      <c r="G6" s="9"/>
      <c r="H6" s="9"/>
      <c r="I6" s="10"/>
      <c r="J6" s="10"/>
      <c r="K6" s="10"/>
      <c r="L6" s="10"/>
      <c r="M6" s="10"/>
      <c r="N6" s="10"/>
    </row>
    <row r="7" spans="1:14" ht="27" customHeight="1" thickBot="1">
      <c r="A7" s="100" t="s">
        <v>4</v>
      </c>
      <c r="B7" s="101"/>
      <c r="C7" s="55"/>
      <c r="D7" s="42"/>
      <c r="E7" s="42"/>
      <c r="F7" s="103"/>
      <c r="G7" s="104"/>
      <c r="H7" s="42"/>
      <c r="I7" s="43"/>
      <c r="J7" s="105"/>
      <c r="K7" s="106"/>
      <c r="L7" s="105"/>
      <c r="M7" s="106"/>
      <c r="N7" s="44"/>
    </row>
    <row r="8" spans="1:14" ht="27" customHeight="1" thickBot="1">
      <c r="A8" s="100" t="s">
        <v>5</v>
      </c>
      <c r="B8" s="102"/>
      <c r="C8" s="56">
        <v>10</v>
      </c>
      <c r="D8" s="40">
        <v>10</v>
      </c>
      <c r="E8" s="40">
        <v>10</v>
      </c>
      <c r="F8" s="107">
        <v>11</v>
      </c>
      <c r="G8" s="108"/>
      <c r="H8" s="40">
        <v>10</v>
      </c>
      <c r="I8" s="40">
        <v>8</v>
      </c>
      <c r="J8" s="107">
        <v>9</v>
      </c>
      <c r="K8" s="108"/>
      <c r="L8" s="109">
        <v>5</v>
      </c>
      <c r="M8" s="110"/>
      <c r="N8" s="41">
        <v>5</v>
      </c>
    </row>
    <row r="9" spans="1:14" ht="13.5" customHeight="1" thickBot="1">
      <c r="A9" s="8"/>
      <c r="B9" s="8"/>
      <c r="C9" s="8"/>
      <c r="D9" s="8"/>
      <c r="E9" s="8"/>
      <c r="F9" s="8"/>
      <c r="G9" s="8"/>
      <c r="H9" s="8"/>
      <c r="I9" s="10"/>
      <c r="J9" s="10"/>
      <c r="K9" s="10"/>
      <c r="L9" s="10"/>
      <c r="M9" s="10"/>
      <c r="N9" s="10"/>
    </row>
    <row r="10" spans="1:14" ht="27" customHeight="1" thickBot="1">
      <c r="A10" s="100" t="s">
        <v>6</v>
      </c>
      <c r="B10" s="101"/>
      <c r="C10" s="45">
        <f>IF(SUM(B8,C8,D8,E8,F8,H8,I8,J8,L8,N8)=0,"",SUM(B8,C8,D8,E8,F8,H8,I8,J8,L8,N8))</f>
        <v>78</v>
      </c>
      <c r="D10" s="111" t="s">
        <v>7</v>
      </c>
      <c r="E10" s="112"/>
      <c r="F10" s="113">
        <f>IF(SUM(I14,I21,I28,I35,I42)=0,"",SUM(I14,I21,I28,I35,I42))</f>
        <v>21</v>
      </c>
      <c r="G10" s="114"/>
      <c r="H10" s="59" t="s">
        <v>8</v>
      </c>
      <c r="I10" s="11">
        <f>IF(C10="","",INT(F10/C10*100)/100)</f>
        <v>0.26</v>
      </c>
      <c r="J10" s="58" t="s">
        <v>9</v>
      </c>
      <c r="K10" s="12">
        <v>0.03</v>
      </c>
      <c r="L10" s="80" t="s">
        <v>10</v>
      </c>
      <c r="M10" s="81"/>
      <c r="N10" s="13">
        <f>I10-K10</f>
        <v>0.23</v>
      </c>
    </row>
    <row r="11" spans="1:14" ht="13.5" customHeight="1">
      <c r="A11" s="14"/>
      <c r="B11" s="14"/>
      <c r="C11" s="15"/>
      <c r="D11" s="15"/>
      <c r="E11" s="15"/>
      <c r="F11" s="15"/>
      <c r="G11" s="16"/>
      <c r="H11" s="17"/>
      <c r="I11" s="10"/>
      <c r="J11" s="10"/>
      <c r="K11" s="10"/>
      <c r="L11" s="10"/>
      <c r="M11" s="10"/>
      <c r="N11" s="10"/>
    </row>
    <row r="12" spans="1:14" ht="27" customHeight="1" thickBot="1">
      <c r="A12" s="82" t="s">
        <v>11</v>
      </c>
      <c r="B12" s="82"/>
      <c r="C12" s="82"/>
      <c r="D12" s="82"/>
      <c r="E12" s="82"/>
      <c r="F12" s="82"/>
      <c r="G12" s="82"/>
      <c r="H12" s="82"/>
      <c r="I12" s="18"/>
      <c r="J12" s="10"/>
      <c r="K12" s="10"/>
      <c r="L12" s="10"/>
      <c r="M12" s="10"/>
      <c r="N12" s="10"/>
    </row>
    <row r="13" spans="1:14" ht="40.5" customHeight="1" thickBot="1">
      <c r="A13" s="19" t="s">
        <v>12</v>
      </c>
      <c r="B13" s="20" t="s">
        <v>13</v>
      </c>
      <c r="C13" s="21" t="s">
        <v>14</v>
      </c>
      <c r="D13" s="21" t="s">
        <v>15</v>
      </c>
      <c r="E13" s="47" t="s">
        <v>16</v>
      </c>
      <c r="F13" s="46" t="s">
        <v>17</v>
      </c>
      <c r="G13" s="83" t="s">
        <v>18</v>
      </c>
      <c r="H13" s="84"/>
      <c r="I13" s="46" t="s">
        <v>19</v>
      </c>
      <c r="J13" s="83" t="s">
        <v>20</v>
      </c>
      <c r="K13" s="84"/>
      <c r="L13" s="22" t="s">
        <v>9</v>
      </c>
      <c r="M13" s="85" t="s">
        <v>27</v>
      </c>
      <c r="N13" s="86"/>
    </row>
    <row r="14" spans="1:14" ht="13.5" customHeight="1">
      <c r="A14" s="23" t="s">
        <v>21</v>
      </c>
      <c r="B14" s="24" t="s">
        <v>26</v>
      </c>
      <c r="C14" s="25"/>
      <c r="D14" s="26">
        <v>1</v>
      </c>
      <c r="E14" s="48">
        <v>2</v>
      </c>
      <c r="F14" s="51">
        <v>1</v>
      </c>
      <c r="G14" s="74">
        <f>IF(D14="","",D14*E14*F14)</f>
        <v>2</v>
      </c>
      <c r="H14" s="75"/>
      <c r="I14" s="60">
        <f>IF(SUM(G14:G20)=0,"0.00",SUM(G14:G20))</f>
        <v>6</v>
      </c>
      <c r="J14" s="63">
        <f>IF(I14="","",INT(IF(F10="","",I14/F10*100))/100)</f>
        <v>0.28000000000000003</v>
      </c>
      <c r="K14" s="64"/>
      <c r="L14" s="69">
        <f>IF((J14)=100%,0%,(IF((J14)=0%,0%,(K10))))</f>
        <v>0.03</v>
      </c>
      <c r="M14" s="63">
        <f>IF((J14)=100,100,((IF((J14)=0,0,(J14-L14)))))</f>
        <v>0.25</v>
      </c>
      <c r="N14" s="64"/>
    </row>
    <row r="15" spans="1:14" ht="13.5" customHeight="1">
      <c r="A15" s="23"/>
      <c r="B15" s="28" t="s">
        <v>26</v>
      </c>
      <c r="C15" s="29"/>
      <c r="D15" s="26">
        <v>1</v>
      </c>
      <c r="E15" s="48">
        <v>2</v>
      </c>
      <c r="F15" s="52">
        <v>2</v>
      </c>
      <c r="G15" s="74">
        <f>IF(D15="","",D15*E15*F15)</f>
        <v>4</v>
      </c>
      <c r="H15" s="75"/>
      <c r="I15" s="61"/>
      <c r="J15" s="65"/>
      <c r="K15" s="66"/>
      <c r="L15" s="70"/>
      <c r="M15" s="65"/>
      <c r="N15" s="66"/>
    </row>
    <row r="16" spans="1:14" ht="13.5" customHeight="1">
      <c r="A16" s="23"/>
      <c r="B16" s="28"/>
      <c r="C16" s="29"/>
      <c r="D16" s="26"/>
      <c r="E16" s="48"/>
      <c r="F16" s="52"/>
      <c r="G16" s="76" t="str">
        <f t="shared" ref="G16:G28" si="0">IF(D16="","",D16*E16*F16)</f>
        <v/>
      </c>
      <c r="H16" s="77"/>
      <c r="I16" s="61"/>
      <c r="J16" s="65"/>
      <c r="K16" s="66"/>
      <c r="L16" s="70"/>
      <c r="M16" s="65"/>
      <c r="N16" s="66"/>
    </row>
    <row r="17" spans="1:14" ht="13.5" customHeight="1">
      <c r="A17" s="23"/>
      <c r="B17" s="28"/>
      <c r="C17" s="29"/>
      <c r="D17" s="26"/>
      <c r="E17" s="48"/>
      <c r="F17" s="52"/>
      <c r="G17" s="78" t="str">
        <f t="shared" si="0"/>
        <v/>
      </c>
      <c r="H17" s="79"/>
      <c r="I17" s="61"/>
      <c r="J17" s="65"/>
      <c r="K17" s="66"/>
      <c r="L17" s="70"/>
      <c r="M17" s="65"/>
      <c r="N17" s="66"/>
    </row>
    <row r="18" spans="1:14" ht="13.5" customHeight="1">
      <c r="A18" s="23"/>
      <c r="B18" s="28"/>
      <c r="C18" s="29"/>
      <c r="D18" s="26"/>
      <c r="E18" s="48"/>
      <c r="F18" s="52"/>
      <c r="G18" s="76" t="str">
        <f t="shared" si="0"/>
        <v/>
      </c>
      <c r="H18" s="77"/>
      <c r="I18" s="61"/>
      <c r="J18" s="65"/>
      <c r="K18" s="66"/>
      <c r="L18" s="70"/>
      <c r="M18" s="65"/>
      <c r="N18" s="66"/>
    </row>
    <row r="19" spans="1:14" ht="13.5" customHeight="1">
      <c r="A19" s="23"/>
      <c r="B19" s="28"/>
      <c r="C19" s="29"/>
      <c r="D19" s="26"/>
      <c r="E19" s="48"/>
      <c r="F19" s="52"/>
      <c r="G19" s="76" t="str">
        <f t="shared" si="0"/>
        <v/>
      </c>
      <c r="H19" s="77"/>
      <c r="I19" s="61"/>
      <c r="J19" s="65"/>
      <c r="K19" s="66"/>
      <c r="L19" s="70"/>
      <c r="M19" s="65"/>
      <c r="N19" s="66"/>
    </row>
    <row r="20" spans="1:14" ht="13.5" customHeight="1" thickBot="1">
      <c r="A20" s="30"/>
      <c r="B20" s="31"/>
      <c r="C20" s="32"/>
      <c r="D20" s="33"/>
      <c r="E20" s="49"/>
      <c r="F20" s="53"/>
      <c r="G20" s="72" t="str">
        <f t="shared" si="0"/>
        <v/>
      </c>
      <c r="H20" s="73"/>
      <c r="I20" s="62"/>
      <c r="J20" s="67"/>
      <c r="K20" s="68"/>
      <c r="L20" s="71"/>
      <c r="M20" s="67"/>
      <c r="N20" s="68"/>
    </row>
    <row r="21" spans="1:14" ht="13.5" customHeight="1">
      <c r="A21" s="23" t="s">
        <v>22</v>
      </c>
      <c r="B21" s="24" t="s">
        <v>26</v>
      </c>
      <c r="C21" s="25"/>
      <c r="D21" s="26">
        <v>1</v>
      </c>
      <c r="E21" s="48">
        <v>2</v>
      </c>
      <c r="F21" s="51">
        <v>2</v>
      </c>
      <c r="G21" s="74">
        <f t="shared" si="0"/>
        <v>4</v>
      </c>
      <c r="H21" s="75"/>
      <c r="I21" s="60">
        <f>IF(SUM(G21:G27)=0,"0.00",SUM(G21:G27))</f>
        <v>6</v>
      </c>
      <c r="J21" s="63">
        <f>IF(I21="","",INT(IF(F10="","",I21/F10*100))/100)</f>
        <v>0.28000000000000003</v>
      </c>
      <c r="K21" s="64"/>
      <c r="L21" s="69">
        <f>IF((J21)=100%,0%,(IF((J21)=0%,0%,(K10))))</f>
        <v>0.03</v>
      </c>
      <c r="M21" s="63">
        <f>IF((J21)=100,100,((IF((J21)=0,0,(J21-L21)))))</f>
        <v>0.25</v>
      </c>
      <c r="N21" s="64"/>
    </row>
    <row r="22" spans="1:14" ht="13.5" customHeight="1">
      <c r="A22" s="23"/>
      <c r="B22" s="28" t="s">
        <v>26</v>
      </c>
      <c r="C22" s="29"/>
      <c r="D22" s="26">
        <v>1</v>
      </c>
      <c r="E22" s="48">
        <v>2</v>
      </c>
      <c r="F22" s="51">
        <v>1</v>
      </c>
      <c r="G22" s="76">
        <f t="shared" si="0"/>
        <v>2</v>
      </c>
      <c r="H22" s="77"/>
      <c r="I22" s="61"/>
      <c r="J22" s="65"/>
      <c r="K22" s="66"/>
      <c r="L22" s="70"/>
      <c r="M22" s="65"/>
      <c r="N22" s="66"/>
    </row>
    <row r="23" spans="1:14" ht="13.5" customHeight="1">
      <c r="A23" s="23"/>
      <c r="B23" s="28"/>
      <c r="C23" s="29"/>
      <c r="D23" s="26"/>
      <c r="E23" s="48"/>
      <c r="F23" s="51"/>
      <c r="G23" s="76" t="str">
        <f t="shared" si="0"/>
        <v/>
      </c>
      <c r="H23" s="77"/>
      <c r="I23" s="61"/>
      <c r="J23" s="65"/>
      <c r="K23" s="66"/>
      <c r="L23" s="70"/>
      <c r="M23" s="65"/>
      <c r="N23" s="66"/>
    </row>
    <row r="24" spans="1:14" ht="13.5" customHeight="1">
      <c r="A24" s="23"/>
      <c r="B24" s="28"/>
      <c r="C24" s="29"/>
      <c r="D24" s="26"/>
      <c r="E24" s="48"/>
      <c r="F24" s="51"/>
      <c r="G24" s="76" t="str">
        <f t="shared" si="0"/>
        <v/>
      </c>
      <c r="H24" s="77"/>
      <c r="I24" s="61"/>
      <c r="J24" s="65"/>
      <c r="K24" s="66"/>
      <c r="L24" s="70"/>
      <c r="M24" s="65"/>
      <c r="N24" s="66"/>
    </row>
    <row r="25" spans="1:14" ht="13.5" customHeight="1">
      <c r="A25" s="23"/>
      <c r="B25" s="28"/>
      <c r="C25" s="29"/>
      <c r="D25" s="26"/>
      <c r="E25" s="48"/>
      <c r="F25" s="51"/>
      <c r="G25" s="76" t="str">
        <f t="shared" si="0"/>
        <v/>
      </c>
      <c r="H25" s="77"/>
      <c r="I25" s="61"/>
      <c r="J25" s="65"/>
      <c r="K25" s="66"/>
      <c r="L25" s="70"/>
      <c r="M25" s="65"/>
      <c r="N25" s="66"/>
    </row>
    <row r="26" spans="1:14" ht="13.5" customHeight="1">
      <c r="A26" s="23"/>
      <c r="B26" s="28"/>
      <c r="C26" s="29"/>
      <c r="D26" s="26"/>
      <c r="E26" s="48"/>
      <c r="F26" s="51"/>
      <c r="G26" s="76" t="str">
        <f t="shared" si="0"/>
        <v/>
      </c>
      <c r="H26" s="77"/>
      <c r="I26" s="61"/>
      <c r="J26" s="65"/>
      <c r="K26" s="66"/>
      <c r="L26" s="70"/>
      <c r="M26" s="65"/>
      <c r="N26" s="66"/>
    </row>
    <row r="27" spans="1:14" ht="13.5" customHeight="1" thickBot="1">
      <c r="A27" s="30"/>
      <c r="B27" s="31"/>
      <c r="C27" s="32"/>
      <c r="D27" s="34"/>
      <c r="E27" s="50"/>
      <c r="F27" s="54"/>
      <c r="G27" s="72" t="str">
        <f t="shared" si="0"/>
        <v/>
      </c>
      <c r="H27" s="73"/>
      <c r="I27" s="62"/>
      <c r="J27" s="67"/>
      <c r="K27" s="68"/>
      <c r="L27" s="71"/>
      <c r="M27" s="67"/>
      <c r="N27" s="68"/>
    </row>
    <row r="28" spans="1:14" ht="13.5" customHeight="1">
      <c r="A28" s="23" t="s">
        <v>23</v>
      </c>
      <c r="B28" s="24" t="s">
        <v>26</v>
      </c>
      <c r="C28" s="25"/>
      <c r="D28" s="26">
        <v>1</v>
      </c>
      <c r="E28" s="48">
        <v>2</v>
      </c>
      <c r="F28" s="51">
        <v>1</v>
      </c>
      <c r="G28" s="74">
        <f t="shared" si="0"/>
        <v>2</v>
      </c>
      <c r="H28" s="75"/>
      <c r="I28" s="60">
        <f>IF(SUM(G28:G34)=0,"0.00",SUM(G28:G34))</f>
        <v>2</v>
      </c>
      <c r="J28" s="63">
        <f>IF(I28="","",INT(IF(F10="","",I28/F10*100))/100)</f>
        <v>0.09</v>
      </c>
      <c r="K28" s="64"/>
      <c r="L28" s="69">
        <f>IF((J28)=100%,0%,(IF((J28)=0%,0%,(K10))))</f>
        <v>0.03</v>
      </c>
      <c r="M28" s="63">
        <f>IF((J28)=100,100,((IF((J28)=0,0,(J28-L28)))))</f>
        <v>0.06</v>
      </c>
      <c r="N28" s="64"/>
    </row>
    <row r="29" spans="1:14" ht="13.5" customHeight="1">
      <c r="A29" s="23"/>
      <c r="B29" s="28"/>
      <c r="C29" s="29"/>
      <c r="D29" s="26"/>
      <c r="E29" s="48"/>
      <c r="F29" s="51"/>
      <c r="G29" s="74" t="str">
        <f t="shared" ref="G29:G35" si="1">IF(D29="","",D29*E29*F29)</f>
        <v/>
      </c>
      <c r="H29" s="75"/>
      <c r="I29" s="61"/>
      <c r="J29" s="65"/>
      <c r="K29" s="66"/>
      <c r="L29" s="70"/>
      <c r="M29" s="65"/>
      <c r="N29" s="66"/>
    </row>
    <row r="30" spans="1:14" ht="13.5" customHeight="1">
      <c r="A30" s="23"/>
      <c r="B30" s="28"/>
      <c r="C30" s="29"/>
      <c r="D30" s="26"/>
      <c r="E30" s="48"/>
      <c r="F30" s="51"/>
      <c r="G30" s="74" t="str">
        <f t="shared" si="1"/>
        <v/>
      </c>
      <c r="H30" s="75"/>
      <c r="I30" s="61"/>
      <c r="J30" s="65"/>
      <c r="K30" s="66"/>
      <c r="L30" s="70"/>
      <c r="M30" s="65"/>
      <c r="N30" s="66"/>
    </row>
    <row r="31" spans="1:14" ht="13.5" customHeight="1">
      <c r="A31" s="23"/>
      <c r="B31" s="28"/>
      <c r="C31" s="29"/>
      <c r="D31" s="26"/>
      <c r="E31" s="48"/>
      <c r="F31" s="51"/>
      <c r="G31" s="74" t="str">
        <f t="shared" si="1"/>
        <v/>
      </c>
      <c r="H31" s="75"/>
      <c r="I31" s="61"/>
      <c r="J31" s="65"/>
      <c r="K31" s="66"/>
      <c r="L31" s="70"/>
      <c r="M31" s="65"/>
      <c r="N31" s="66"/>
    </row>
    <row r="32" spans="1:14" ht="13.5" customHeight="1">
      <c r="A32" s="23"/>
      <c r="B32" s="28"/>
      <c r="C32" s="29"/>
      <c r="D32" s="26"/>
      <c r="E32" s="48"/>
      <c r="F32" s="51"/>
      <c r="G32" s="74" t="str">
        <f t="shared" si="1"/>
        <v/>
      </c>
      <c r="H32" s="75"/>
      <c r="I32" s="61"/>
      <c r="J32" s="65"/>
      <c r="K32" s="66"/>
      <c r="L32" s="70"/>
      <c r="M32" s="65"/>
      <c r="N32" s="66"/>
    </row>
    <row r="33" spans="1:14" ht="13.5" customHeight="1">
      <c r="A33" s="23"/>
      <c r="B33" s="28"/>
      <c r="C33" s="29"/>
      <c r="D33" s="26"/>
      <c r="E33" s="48"/>
      <c r="F33" s="51"/>
      <c r="G33" s="74" t="str">
        <f t="shared" si="1"/>
        <v/>
      </c>
      <c r="H33" s="75"/>
      <c r="I33" s="61"/>
      <c r="J33" s="65"/>
      <c r="K33" s="66"/>
      <c r="L33" s="70"/>
      <c r="M33" s="65"/>
      <c r="N33" s="66"/>
    </row>
    <row r="34" spans="1:14" ht="13.5" customHeight="1" thickBot="1">
      <c r="A34" s="30"/>
      <c r="B34" s="31"/>
      <c r="C34" s="32"/>
      <c r="D34" s="34"/>
      <c r="E34" s="50"/>
      <c r="F34" s="54"/>
      <c r="G34" s="72" t="str">
        <f t="shared" si="1"/>
        <v/>
      </c>
      <c r="H34" s="73"/>
      <c r="I34" s="62"/>
      <c r="J34" s="67"/>
      <c r="K34" s="68"/>
      <c r="L34" s="71"/>
      <c r="M34" s="67"/>
      <c r="N34" s="68"/>
    </row>
    <row r="35" spans="1:14" ht="13.5" customHeight="1">
      <c r="A35" s="23" t="s">
        <v>24</v>
      </c>
      <c r="B35" s="24" t="s">
        <v>26</v>
      </c>
      <c r="C35" s="25"/>
      <c r="D35" s="26">
        <v>1</v>
      </c>
      <c r="E35" s="48">
        <v>2</v>
      </c>
      <c r="F35" s="51">
        <v>2</v>
      </c>
      <c r="G35" s="74">
        <f t="shared" si="1"/>
        <v>4</v>
      </c>
      <c r="H35" s="75"/>
      <c r="I35" s="60">
        <f>IF(SUM(G35:G41)=0,"0.00",SUM(G35:G41))</f>
        <v>4</v>
      </c>
      <c r="J35" s="63">
        <f>IF(I35="","",INT(IF(F10="","",I35/F10*100))/100)</f>
        <v>0.19</v>
      </c>
      <c r="K35" s="64"/>
      <c r="L35" s="69">
        <f>IF((J35)=100%,0%,(IF((J35)=0%,0%,(K10))))</f>
        <v>0.03</v>
      </c>
      <c r="M35" s="63">
        <f>IF((J35)=100,100,((IF((J35)=0,0,(J35-L35)))))</f>
        <v>0.16</v>
      </c>
      <c r="N35" s="64"/>
    </row>
    <row r="36" spans="1:14" ht="13.5" customHeight="1">
      <c r="A36" s="23"/>
      <c r="B36" s="28" t="s">
        <v>26</v>
      </c>
      <c r="C36" s="29"/>
      <c r="D36" s="26"/>
      <c r="E36" s="48"/>
      <c r="F36" s="52"/>
      <c r="G36" s="74" t="str">
        <f t="shared" ref="G36:G41" si="2">IF(D36="","",D36*E36*F36)</f>
        <v/>
      </c>
      <c r="H36" s="75"/>
      <c r="I36" s="61"/>
      <c r="J36" s="65"/>
      <c r="K36" s="66"/>
      <c r="L36" s="70"/>
      <c r="M36" s="65"/>
      <c r="N36" s="66"/>
    </row>
    <row r="37" spans="1:14" ht="13.5" customHeight="1">
      <c r="A37" s="23"/>
      <c r="B37" s="28"/>
      <c r="C37" s="29"/>
      <c r="D37" s="26"/>
      <c r="E37" s="48"/>
      <c r="F37" s="51"/>
      <c r="G37" s="74" t="str">
        <f t="shared" si="2"/>
        <v/>
      </c>
      <c r="H37" s="75"/>
      <c r="I37" s="61"/>
      <c r="J37" s="65"/>
      <c r="K37" s="66"/>
      <c r="L37" s="70"/>
      <c r="M37" s="65"/>
      <c r="N37" s="66"/>
    </row>
    <row r="38" spans="1:14" ht="13.5" customHeight="1">
      <c r="A38" s="23"/>
      <c r="B38" s="28"/>
      <c r="C38" s="29"/>
      <c r="D38" s="26"/>
      <c r="E38" s="48"/>
      <c r="F38" s="51"/>
      <c r="G38" s="74" t="str">
        <f t="shared" si="2"/>
        <v/>
      </c>
      <c r="H38" s="75"/>
      <c r="I38" s="61"/>
      <c r="J38" s="65"/>
      <c r="K38" s="66"/>
      <c r="L38" s="70"/>
      <c r="M38" s="65"/>
      <c r="N38" s="66"/>
    </row>
    <row r="39" spans="1:14" ht="13.5" customHeight="1">
      <c r="A39" s="23"/>
      <c r="B39" s="28"/>
      <c r="C39" s="29"/>
      <c r="D39" s="26"/>
      <c r="E39" s="48"/>
      <c r="F39" s="51"/>
      <c r="G39" s="74" t="str">
        <f t="shared" si="2"/>
        <v/>
      </c>
      <c r="H39" s="75"/>
      <c r="I39" s="61"/>
      <c r="J39" s="65"/>
      <c r="K39" s="66"/>
      <c r="L39" s="70"/>
      <c r="M39" s="65"/>
      <c r="N39" s="66"/>
    </row>
    <row r="40" spans="1:14" ht="13.5" customHeight="1">
      <c r="A40" s="23"/>
      <c r="B40" s="28"/>
      <c r="C40" s="29"/>
      <c r="D40" s="26"/>
      <c r="E40" s="48"/>
      <c r="F40" s="51"/>
      <c r="G40" s="74" t="str">
        <f t="shared" si="2"/>
        <v/>
      </c>
      <c r="H40" s="75"/>
      <c r="I40" s="61"/>
      <c r="J40" s="65"/>
      <c r="K40" s="66"/>
      <c r="L40" s="70"/>
      <c r="M40" s="65"/>
      <c r="N40" s="66"/>
    </row>
    <row r="41" spans="1:14" ht="13.5" customHeight="1" thickBot="1">
      <c r="A41" s="30"/>
      <c r="B41" s="31"/>
      <c r="C41" s="32"/>
      <c r="D41" s="34"/>
      <c r="E41" s="50"/>
      <c r="F41" s="54"/>
      <c r="G41" s="72" t="str">
        <f t="shared" si="2"/>
        <v/>
      </c>
      <c r="H41" s="73"/>
      <c r="I41" s="62"/>
      <c r="J41" s="67"/>
      <c r="K41" s="68"/>
      <c r="L41" s="71"/>
      <c r="M41" s="67"/>
      <c r="N41" s="68"/>
    </row>
    <row r="42" spans="1:14" ht="13.5" customHeight="1">
      <c r="A42" s="27" t="s">
        <v>25</v>
      </c>
      <c r="B42" s="24" t="s">
        <v>28</v>
      </c>
      <c r="C42" s="25"/>
      <c r="D42" s="26">
        <v>1</v>
      </c>
      <c r="E42" s="48">
        <v>1</v>
      </c>
      <c r="F42" s="51">
        <v>1</v>
      </c>
      <c r="G42" s="74">
        <f t="shared" ref="G42:G48" si="3">IF(D42="","",D42*E42*F42)</f>
        <v>1</v>
      </c>
      <c r="H42" s="75"/>
      <c r="I42" s="60">
        <f>IF(SUM(G42:G48)=0,"0.00",SUM(G42:G48))</f>
        <v>3</v>
      </c>
      <c r="J42" s="63">
        <f>IF(I42="","",INT(IF(F10="","",I42/F10*100))/100)</f>
        <v>0.14000000000000001</v>
      </c>
      <c r="K42" s="64"/>
      <c r="L42" s="69">
        <f>IF((J42)=100%,0%,(IF((J42)=0%,0%,(K10))))</f>
        <v>0.03</v>
      </c>
      <c r="M42" s="63">
        <f>IF((J42)=100,100,((IF((J42)=0,0,(J42-L42)))))</f>
        <v>0.11000000000000001</v>
      </c>
      <c r="N42" s="64"/>
    </row>
    <row r="43" spans="1:14" ht="13.5" customHeight="1">
      <c r="A43" s="35"/>
      <c r="B43" s="28" t="s">
        <v>28</v>
      </c>
      <c r="C43" s="29"/>
      <c r="D43" s="26">
        <v>1</v>
      </c>
      <c r="E43" s="48">
        <v>1</v>
      </c>
      <c r="F43" s="51">
        <v>1</v>
      </c>
      <c r="G43" s="74">
        <f t="shared" si="3"/>
        <v>1</v>
      </c>
      <c r="H43" s="75"/>
      <c r="I43" s="61"/>
      <c r="J43" s="65"/>
      <c r="K43" s="66"/>
      <c r="L43" s="70"/>
      <c r="M43" s="65"/>
      <c r="N43" s="66"/>
    </row>
    <row r="44" spans="1:14" ht="13.5" customHeight="1">
      <c r="A44" s="35"/>
      <c r="B44" s="28"/>
      <c r="C44" s="29"/>
      <c r="D44" s="26">
        <v>1</v>
      </c>
      <c r="E44" s="48">
        <v>1</v>
      </c>
      <c r="F44" s="51">
        <v>1</v>
      </c>
      <c r="G44" s="74">
        <f t="shared" si="3"/>
        <v>1</v>
      </c>
      <c r="H44" s="75"/>
      <c r="I44" s="61"/>
      <c r="J44" s="65"/>
      <c r="K44" s="66"/>
      <c r="L44" s="70"/>
      <c r="M44" s="65"/>
      <c r="N44" s="66"/>
    </row>
    <row r="45" spans="1:14" ht="13.5" customHeight="1">
      <c r="A45" s="23"/>
      <c r="B45" s="36"/>
      <c r="C45" s="37"/>
      <c r="D45" s="26"/>
      <c r="E45" s="48"/>
      <c r="F45" s="51"/>
      <c r="G45" s="74" t="str">
        <f t="shared" si="3"/>
        <v/>
      </c>
      <c r="H45" s="75"/>
      <c r="I45" s="61"/>
      <c r="J45" s="65"/>
      <c r="K45" s="66"/>
      <c r="L45" s="70"/>
      <c r="M45" s="65"/>
      <c r="N45" s="66"/>
    </row>
    <row r="46" spans="1:14" ht="13.5" customHeight="1">
      <c r="A46" s="23"/>
      <c r="B46" s="36"/>
      <c r="C46" s="37"/>
      <c r="D46" s="26"/>
      <c r="E46" s="48"/>
      <c r="F46" s="51"/>
      <c r="G46" s="74" t="str">
        <f t="shared" si="3"/>
        <v/>
      </c>
      <c r="H46" s="75"/>
      <c r="I46" s="61"/>
      <c r="J46" s="65"/>
      <c r="K46" s="66"/>
      <c r="L46" s="70"/>
      <c r="M46" s="65"/>
      <c r="N46" s="66"/>
    </row>
    <row r="47" spans="1:14" ht="13.5" customHeight="1">
      <c r="A47" s="23"/>
      <c r="B47" s="36"/>
      <c r="C47" s="37"/>
      <c r="D47" s="26"/>
      <c r="E47" s="48"/>
      <c r="F47" s="51"/>
      <c r="G47" s="74" t="str">
        <f t="shared" si="3"/>
        <v/>
      </c>
      <c r="H47" s="75"/>
      <c r="I47" s="61"/>
      <c r="J47" s="65"/>
      <c r="K47" s="66"/>
      <c r="L47" s="70"/>
      <c r="M47" s="65"/>
      <c r="N47" s="66"/>
    </row>
    <row r="48" spans="1:14" ht="13.5" customHeight="1" thickBot="1">
      <c r="A48" s="30"/>
      <c r="B48" s="38"/>
      <c r="C48" s="39"/>
      <c r="D48" s="34"/>
      <c r="E48" s="50"/>
      <c r="F48" s="54"/>
      <c r="G48" s="72" t="str">
        <f t="shared" si="3"/>
        <v/>
      </c>
      <c r="H48" s="73"/>
      <c r="I48" s="62"/>
      <c r="J48" s="67"/>
      <c r="K48" s="68"/>
      <c r="L48" s="71"/>
      <c r="M48" s="67"/>
      <c r="N48" s="68"/>
    </row>
    <row r="49" spans="1:14" ht="13.5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</row>
    <row r="50" spans="1:14" s="57" customFormat="1" ht="13.5" customHeight="1">
      <c r="A50" s="57" t="s">
        <v>29</v>
      </c>
    </row>
    <row r="51" spans="1:14" s="57" customFormat="1" ht="13.5" customHeight="1">
      <c r="A51" s="57" t="s">
        <v>30</v>
      </c>
    </row>
    <row r="52" spans="1:14" ht="13.5" customHeight="1"/>
    <row r="53" spans="1:14" ht="13.5" customHeight="1"/>
    <row r="54" spans="1:14" ht="13.5" customHeight="1"/>
    <row r="55" spans="1:14" ht="13.5" customHeight="1"/>
    <row r="56" spans="1:14" ht="13.5" customHeight="1"/>
    <row r="57" spans="1:14" ht="13.5" customHeight="1"/>
    <row r="58" spans="1:14" ht="13.5" customHeight="1"/>
    <row r="59" spans="1:14" ht="12.75" customHeight="1"/>
  </sheetData>
  <mergeCells count="77">
    <mergeCell ref="M42:N48"/>
    <mergeCell ref="A7:B7"/>
    <mergeCell ref="A8:B8"/>
    <mergeCell ref="I14:I20"/>
    <mergeCell ref="J14:K20"/>
    <mergeCell ref="L14:L20"/>
    <mergeCell ref="F7:G7"/>
    <mergeCell ref="J7:K7"/>
    <mergeCell ref="L7:M7"/>
    <mergeCell ref="F8:G8"/>
    <mergeCell ref="J8:K8"/>
    <mergeCell ref="L8:M8"/>
    <mergeCell ref="G19:H19"/>
    <mergeCell ref="A10:B10"/>
    <mergeCell ref="D10:E10"/>
    <mergeCell ref="F10:G10"/>
    <mergeCell ref="A1:N1"/>
    <mergeCell ref="A2:N2"/>
    <mergeCell ref="A3:B3"/>
    <mergeCell ref="C3:N3"/>
    <mergeCell ref="B4:C4"/>
    <mergeCell ref="E4:N4"/>
    <mergeCell ref="L10:M10"/>
    <mergeCell ref="A12:H12"/>
    <mergeCell ref="G13:H13"/>
    <mergeCell ref="J13:K13"/>
    <mergeCell ref="M13:N13"/>
    <mergeCell ref="I21:I27"/>
    <mergeCell ref="J21:K27"/>
    <mergeCell ref="M14:N20"/>
    <mergeCell ref="G14:H14"/>
    <mergeCell ref="G15:H15"/>
    <mergeCell ref="G16:H16"/>
    <mergeCell ref="G17:H17"/>
    <mergeCell ref="G18:H18"/>
    <mergeCell ref="G20:H20"/>
    <mergeCell ref="L21:L27"/>
    <mergeCell ref="M21:N27"/>
    <mergeCell ref="G21:H21"/>
    <mergeCell ref="G22:H22"/>
    <mergeCell ref="G23:H23"/>
    <mergeCell ref="G34:H34"/>
    <mergeCell ref="G33:H3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I28:I34"/>
    <mergeCell ref="I35:I41"/>
    <mergeCell ref="J28:K34"/>
    <mergeCell ref="L28:L34"/>
    <mergeCell ref="M28:N34"/>
    <mergeCell ref="J35:K41"/>
    <mergeCell ref="L35:L41"/>
    <mergeCell ref="M35:N41"/>
    <mergeCell ref="G38:H38"/>
    <mergeCell ref="G39:H39"/>
    <mergeCell ref="G40:H40"/>
    <mergeCell ref="G41:H41"/>
    <mergeCell ref="G35:H35"/>
    <mergeCell ref="G36:H36"/>
    <mergeCell ref="G37:H37"/>
    <mergeCell ref="I42:I48"/>
    <mergeCell ref="J42:K48"/>
    <mergeCell ref="L42:L48"/>
    <mergeCell ref="G48:H48"/>
    <mergeCell ref="G42:H42"/>
    <mergeCell ref="G43:H43"/>
    <mergeCell ref="G44:H44"/>
    <mergeCell ref="G45:H45"/>
    <mergeCell ref="G46:H46"/>
    <mergeCell ref="G47:H47"/>
  </mergeCells>
  <phoneticPr fontId="2"/>
  <pageMargins left="0.86614173228346458" right="0.19685039370078741" top="0.51181102362204722" bottom="0.39370078740157483" header="0.27559055118110237" footer="0.19685039370078741"/>
  <pageSetup paperSize="9" orientation="portrait" blackAndWhite="1" verticalDpi="0" r:id="rId1"/>
  <headerFooter>
    <oddHeader>&amp;RINS-F-CIK121 Rev1.0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7-1、-2　光視環境（計算書）設計内容説明書</vt:lpstr>
      <vt:lpstr>'7-1、-2　光視環境（計算書）設計内容説明書'!Print_Area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panasonic</dc:creator>
  <cp:lastModifiedBy>yamamoto</cp:lastModifiedBy>
  <cp:lastPrinted>2017-04-06T11:41:27Z</cp:lastPrinted>
  <dcterms:created xsi:type="dcterms:W3CDTF">2015-02-04T03:56:35Z</dcterms:created>
  <dcterms:modified xsi:type="dcterms:W3CDTF">2017-04-06T11:41:31Z</dcterms:modified>
</cp:coreProperties>
</file>